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983" activeTab="0"/>
  </bookViews>
  <sheets>
    <sheet name="Rachunek_zysków i strat w.kalku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<sst xmlns="http://schemas.openxmlformats.org/spreadsheetml/2006/main" count="109" uniqueCount="91">
  <si>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..............................................</t>
  </si>
  <si>
    <t>REGON:   050490531</t>
  </si>
  <si>
    <t>(Nazwa jednostki)</t>
  </si>
  <si>
    <t>(Numer statystyczny)</t>
  </si>
  <si>
    <t>Rachunek zysków i strat</t>
  </si>
  <si>
    <t>na dzień   31.12.2017 r.</t>
  </si>
  <si>
    <t>Rachunek zysków i strat wariant kalkulacyjny zgodnie z zał. Nr 1 do Ustawy o rachunkowości</t>
  </si>
  <si>
    <t>Pozycja</t>
  </si>
  <si>
    <t>Wyszczególnienie</t>
  </si>
  <si>
    <t>Kwota za rok poprzedni</t>
  </si>
  <si>
    <t>Kwota za rok obrotowy</t>
  </si>
  <si>
    <t>A.</t>
  </si>
  <si>
    <t xml:space="preserve">Przychody netto ze sprzedaży produktów, towarów i materiałów, w tym:  - od jednostek powiązanych </t>
  </si>
  <si>
    <t>I</t>
  </si>
  <si>
    <t>Przychody netto ze sprzedaży produktów  </t>
  </si>
  <si>
    <t>II</t>
  </si>
  <si>
    <t>Przychody netto ze sprzedaży towarów i materiałów </t>
  </si>
  <si>
    <t>B.</t>
  </si>
  <si>
    <t xml:space="preserve"> Koszty sprzedanych produktów, towarów i materiałów, w tym:  - jednostkom powiązanym </t>
  </si>
  <si>
    <t xml:space="preserve"> Koszt wytworzenia sprzedanych produktów </t>
  </si>
  <si>
    <t>Wartość sprzedanych towarów i materiałów </t>
  </si>
  <si>
    <t>C.</t>
  </si>
  <si>
    <t xml:space="preserve"> Zysk (strata) brutto ze sprzedaży (A-B)  </t>
  </si>
  <si>
    <t>D.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</si>
  <si>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</si>
  <si>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</si>
  <si>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</si>
  <si>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</si>
  <si>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</si>
  <si>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</si>
  <si>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</si>
  <si>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</si>
  <si>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</si>
  <si>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</si>
  <si>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</si>
  <si>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</si>
  <si>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</si>
  <si>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</si>
  <si>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</si>
  <si>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3.</t>
  </si>
  <si>
    <t>Inne przychody operacyjne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</si>
  <si>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</si>
  <si>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</si>
  <si>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</si>
  <si>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</si>
  <si>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</si>
  <si>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Koszty z działalności nieodpłatnej pożytku publicznego </t>
  </si>
  <si>
    <t>Koszty z działalności odpłatnej pożytku publicznego</t>
  </si>
  <si>
    <t>Inne koszty operacyjne</t>
  </si>
  <si>
    <t>I.</t>
  </si>
  <si>
    <t xml:space="preserve"> Zysk (strata) z działalności operacyjnej (F+G-H)  </t>
  </si>
  <si>
    <t>J.</t>
  </si>
  <si>
    <t xml:space="preserve"> Przychody finansowe </t>
  </si>
  <si>
    <t xml:space="preserve"> Dywidendy i udziały w zyskach, w tym:  - od jednostek powiązanych  </t>
  </si>
  <si>
    <t xml:space="preserve"> Odsetki, w tym:  - od jednostek powiązanych  </t>
  </si>
  <si>
    <t xml:space="preserve"> Zysk ze zbycia inwestycji  </t>
  </si>
  <si>
    <t>IV</t>
  </si>
  <si>
    <t xml:space="preserve"> Aktualizacja wartości inwestycji  </t>
  </si>
  <si>
    <t>V.</t>
  </si>
  <si>
    <t xml:space="preserve"> Inne </t>
  </si>
  <si>
    <t>K.</t>
  </si>
  <si>
    <t xml:space="preserve"> Koszty finansowe  </t>
  </si>
  <si>
    <t xml:space="preserve"> Odsetki, w tym:- dla jednostek powiązanych  </t>
  </si>
  <si>
    <t xml:space="preserve"> Strata ze zbycia inwestycji  </t>
  </si>
  <si>
    <t>L.</t>
  </si>
  <si>
    <t xml:space="preserve"> Zysk (strata) z działalności gospodarczej (I+J-K)  </t>
  </si>
  <si>
    <t>M.</t>
  </si>
  <si>
    <t xml:space="preserve"> Wynik zdarzeń nadzwyczajnych (M.I.-M.II.)  </t>
  </si>
  <si>
    <t xml:space="preserve"> Zyski nadzwyczajne  </t>
  </si>
  <si>
    <t>II.</t>
  </si>
  <si>
    <t xml:space="preserve"> Straty nadzwyczajne </t>
  </si>
  <si>
    <t>N.</t>
  </si>
  <si>
    <t xml:space="preserve"> Zysk (strata) brutto (L±M)  </t>
  </si>
  <si>
    <t>O.</t>
  </si>
  <si>
    <t xml:space="preserve"> Podatek dochodowy </t>
  </si>
  <si>
    <t>P.</t>
  </si>
  <si>
    <t xml:space="preserve"> Pozostałe obowiązkowe zmniejszenia zysku (zwiększenia straty)  </t>
  </si>
  <si>
    <t>R</t>
  </si>
  <si>
    <t xml:space="preserve"> Zysk (strata) netto (N-O-P)  </t>
  </si>
  <si>
    <t>Data sporządzenia:</t>
  </si>
  <si>
    <t>Podpisy organu zatwierdzającego</t>
  </si>
  <si>
    <t>21.03.2018 r.</t>
  </si>
  <si>
    <t>Marek Masalski</t>
  </si>
  <si>
    <t>Marta Chomaniuk</t>
  </si>
  <si>
    <t>sporządziła</t>
  </si>
  <si>
    <t>Anna Rogacz</t>
  </si>
  <si>
    <t>Katarzyna Kozłow</t>
  </si>
  <si>
    <t>Alina Fiedoruk</t>
  </si>
  <si>
    <t>Magdalena Jarosz</t>
  </si>
  <si>
    <t>Krystyna Czaban</t>
  </si>
  <si>
    <t>ks. Anatol Konach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</si>
</sst>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#,##0.00_ ;\-#,##0.00\ 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wrapText="1"/>
    </xf>
    <xf numFmtId="164" fontId="1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6" borderId="0" xfId="0" applyFont="1" applyFill="1" applyAlignment="1">
      <alignment horizontal="center" wrapText="1"/>
    </xf>
    <xf numFmtId="164" fontId="18" fillId="0" borderId="0" xfId="61" applyFont="1" applyFill="1" applyBorder="1" applyAlignment="1" applyProtection="1">
      <alignment/>
      <protection/>
    </xf>
    <xf numFmtId="0" fontId="19" fillId="0" borderId="0" xfId="0" applyFont="1" applyAlignment="1">
      <alignment horizontal="center" wrapText="1"/>
    </xf>
    <xf numFmtId="164" fontId="19" fillId="0" borderId="10" xfId="61" applyFont="1" applyFill="1" applyBorder="1" applyAlignment="1" applyProtection="1">
      <alignment horizontal="center" vertical="center" wrapText="1"/>
      <protection/>
    </xf>
    <xf numFmtId="164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38" borderId="12" xfId="61" applyNumberFormat="1" applyFont="1" applyFill="1" applyBorder="1" applyAlignment="1" applyProtection="1">
      <alignment horizontal="center"/>
      <protection/>
    </xf>
    <xf numFmtId="164" fontId="19" fillId="38" borderId="13" xfId="61" applyNumberFormat="1" applyFont="1" applyFill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2" xfId="61" applyNumberFormat="1" applyFont="1" applyFill="1" applyBorder="1" applyAlignment="1" applyProtection="1">
      <alignment horizontal="center"/>
      <protection/>
    </xf>
    <xf numFmtId="165" fontId="19" fillId="0" borderId="13" xfId="61" applyNumberFormat="1" applyFont="1" applyFill="1" applyBorder="1" applyAlignment="1" applyProtection="1">
      <alignment horizontal="center"/>
      <protection/>
    </xf>
    <xf numFmtId="0" fontId="19" fillId="0" borderId="14" xfId="0" applyFont="1" applyBorder="1" applyAlignment="1">
      <alignment horizontal="center" vertical="top"/>
    </xf>
    <xf numFmtId="0" fontId="19" fillId="0" borderId="12" xfId="0" applyFont="1" applyBorder="1" applyAlignment="1">
      <alignment wrapText="1"/>
    </xf>
    <xf numFmtId="166" fontId="19" fillId="6" borderId="12" xfId="61" applyNumberFormat="1" applyFont="1" applyFill="1" applyBorder="1" applyAlignment="1" applyProtection="1">
      <alignment/>
      <protection/>
    </xf>
    <xf numFmtId="166" fontId="19" fillId="6" borderId="13" xfId="61" applyNumberFormat="1" applyFont="1" applyFill="1" applyBorder="1" applyAlignment="1" applyProtection="1">
      <alignment/>
      <protection/>
    </xf>
    <xf numFmtId="0" fontId="18" fillId="0" borderId="14" xfId="0" applyFont="1" applyBorder="1" applyAlignment="1">
      <alignment horizontal="center" vertical="top"/>
    </xf>
    <xf numFmtId="0" fontId="18" fillId="0" borderId="12" xfId="0" applyFont="1" applyBorder="1" applyAlignment="1">
      <alignment wrapText="1"/>
    </xf>
    <xf numFmtId="166" fontId="18" fillId="38" borderId="12" xfId="61" applyNumberFormat="1" applyFont="1" applyFill="1" applyBorder="1" applyAlignment="1" applyProtection="1">
      <alignment/>
      <protection/>
    </xf>
    <xf numFmtId="166" fontId="18" fillId="38" borderId="13" xfId="61" applyNumberFormat="1" applyFont="1" applyFill="1" applyBorder="1" applyAlignment="1" applyProtection="1">
      <alignment/>
      <protection/>
    </xf>
    <xf numFmtId="166" fontId="19" fillId="38" borderId="12" xfId="61" applyNumberFormat="1" applyFont="1" applyFill="1" applyBorder="1" applyAlignment="1" applyProtection="1">
      <alignment/>
      <protection/>
    </xf>
    <xf numFmtId="166" fontId="19" fillId="38" borderId="13" xfId="61" applyNumberFormat="1" applyFont="1" applyFill="1" applyBorder="1" applyAlignment="1" applyProtection="1">
      <alignment/>
      <protection/>
    </xf>
    <xf numFmtId="166" fontId="18" fillId="6" borderId="12" xfId="61" applyNumberFormat="1" applyFont="1" applyFill="1" applyBorder="1" applyAlignment="1" applyProtection="1">
      <alignment/>
      <protection/>
    </xf>
    <xf numFmtId="166" fontId="18" fillId="6" borderId="13" xfId="61" applyNumberFormat="1" applyFont="1" applyFill="1" applyBorder="1" applyAlignment="1" applyProtection="1">
      <alignment/>
      <protection/>
    </xf>
    <xf numFmtId="166" fontId="18" fillId="38" borderId="13" xfId="0" applyNumberFormat="1" applyFont="1" applyFill="1" applyBorder="1" applyAlignment="1">
      <alignment/>
    </xf>
    <xf numFmtId="0" fontId="19" fillId="0" borderId="14" xfId="0" applyFont="1" applyBorder="1" applyAlignment="1">
      <alignment horizontal="center"/>
    </xf>
    <xf numFmtId="166" fontId="19" fillId="38" borderId="13" xfId="0" applyNumberFormat="1" applyFont="1" applyFill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166" fontId="19" fillId="6" borderId="16" xfId="61" applyNumberFormat="1" applyFont="1" applyFill="1" applyBorder="1" applyAlignment="1" applyProtection="1">
      <alignment/>
      <protection/>
    </xf>
    <xf numFmtId="166" fontId="19" fillId="6" borderId="17" xfId="61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66" fontId="19" fillId="0" borderId="0" xfId="61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18" fillId="0" borderId="0" xfId="61" applyFont="1" applyFill="1" applyBorder="1" applyAlignment="1" applyProtection="1">
      <alignment horizontal="center"/>
      <protection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PageLayoutView="0" workbookViewId="0" topLeftCell="A13">
      <selection activeCell="D26" sqref="D26"/>
    </sheetView>
  </sheetViews>
  <sheetFormatPr defaultColWidth="9.140625" defaultRowHeight="12.75"/>
  <cols>
    <col min="1" max="1" width="8.140625" style="1" customWidth="1"/>
    <col min="2" max="2" width="51.28125" style="2" customWidth="1"/>
    <col min="3" max="3" width="20.421875" style="2" customWidth="1"/>
    <col min="4" max="4" width="16.8515625" style="2" customWidth="1"/>
    <col min="5" max="16384" width="9.140625" style="2" customWidth="1"/>
  </cols>
  <sheetData>
    <row r="1" spans="1:4" ht="15">
      <c r="A1" s="1" t="s">
        <v>0</v>
      </c>
      <c r="B1" s="3"/>
      <c r="C1" s="2" t="s">
        <v>1</v>
      </c>
      <c r="D1" s="4"/>
    </row>
    <row r="2" spans="1:4" ht="15">
      <c r="A2" s="5" t="s">
        <v>2</v>
      </c>
      <c r="B2" s="6"/>
      <c r="C2" s="2" t="s">
        <v>3</v>
      </c>
      <c r="D2" s="4"/>
    </row>
    <row r="3" spans="1:4" ht="15.75">
      <c r="A3" s="7"/>
      <c r="B3" s="8" t="s">
        <v>4</v>
      </c>
      <c r="C3" s="9"/>
      <c r="D3" s="4"/>
    </row>
    <row r="4" spans="1:4" ht="15">
      <c r="A4" s="7"/>
      <c r="B4" s="6"/>
      <c r="C4" s="9"/>
      <c r="D4" s="4"/>
    </row>
    <row r="5" spans="1:4" ht="15.75">
      <c r="A5" s="7"/>
      <c r="B5" s="10" t="s">
        <v>5</v>
      </c>
      <c r="C5" s="9"/>
      <c r="D5" s="4"/>
    </row>
    <row r="6" spans="1:4" ht="12.75" customHeight="1">
      <c r="A6" s="44" t="s">
        <v>6</v>
      </c>
      <c r="B6" s="44"/>
      <c r="C6" s="44"/>
      <c r="D6" s="44"/>
    </row>
    <row r="7" spans="1:4" ht="15">
      <c r="A7" s="7"/>
      <c r="B7" s="6"/>
      <c r="C7" s="9"/>
      <c r="D7" s="4"/>
    </row>
    <row r="8" spans="1:4" ht="31.5" customHeight="1">
      <c r="A8" s="45" t="s">
        <v>7</v>
      </c>
      <c r="B8" s="46" t="s">
        <v>8</v>
      </c>
      <c r="C8" s="11" t="s">
        <v>9</v>
      </c>
      <c r="D8" s="12" t="s">
        <v>10</v>
      </c>
    </row>
    <row r="9" spans="1:4" ht="15.75">
      <c r="A9" s="45"/>
      <c r="B9" s="46"/>
      <c r="C9" s="13"/>
      <c r="D9" s="14"/>
    </row>
    <row r="10" spans="1:4" ht="15.75">
      <c r="A10" s="15">
        <v>1</v>
      </c>
      <c r="B10" s="16">
        <v>2</v>
      </c>
      <c r="C10" s="17">
        <v>3</v>
      </c>
      <c r="D10" s="18">
        <v>4</v>
      </c>
    </row>
    <row r="11" spans="1:4" ht="47.25">
      <c r="A11" s="19" t="s">
        <v>11</v>
      </c>
      <c r="B11" s="20" t="s">
        <v>12</v>
      </c>
      <c r="C11" s="21">
        <f>C12+C13</f>
        <v>0</v>
      </c>
      <c r="D11" s="22">
        <f>D12+D13</f>
        <v>0</v>
      </c>
    </row>
    <row r="12" spans="1:4" ht="15">
      <c r="A12" s="23" t="s">
        <v>13</v>
      </c>
      <c r="B12" s="24" t="s">
        <v>14</v>
      </c>
      <c r="C12" s="25"/>
      <c r="D12" s="26"/>
    </row>
    <row r="13" spans="1:4" ht="30">
      <c r="A13" s="23" t="s">
        <v>15</v>
      </c>
      <c r="B13" s="24" t="s">
        <v>16</v>
      </c>
      <c r="C13" s="25"/>
      <c r="D13" s="26"/>
    </row>
    <row r="14" spans="1:4" ht="47.25">
      <c r="A14" s="19" t="s">
        <v>17</v>
      </c>
      <c r="B14" s="20" t="s">
        <v>18</v>
      </c>
      <c r="C14" s="21">
        <f>C15+C16</f>
        <v>0</v>
      </c>
      <c r="D14" s="22">
        <f>D15+D16</f>
        <v>0</v>
      </c>
    </row>
    <row r="15" spans="1:4" ht="15.75">
      <c r="A15" s="23" t="s">
        <v>13</v>
      </c>
      <c r="B15" s="24" t="s">
        <v>19</v>
      </c>
      <c r="C15" s="27"/>
      <c r="D15" s="28"/>
    </row>
    <row r="16" spans="1:4" ht="15.75">
      <c r="A16" s="23" t="s">
        <v>15</v>
      </c>
      <c r="B16" s="24" t="s">
        <v>20</v>
      </c>
      <c r="C16" s="27"/>
      <c r="D16" s="28"/>
    </row>
    <row r="17" spans="1:4" ht="15.75">
      <c r="A17" s="19" t="s">
        <v>21</v>
      </c>
      <c r="B17" s="20" t="s">
        <v>22</v>
      </c>
      <c r="C17" s="21">
        <f>C11-C14</f>
        <v>0</v>
      </c>
      <c r="D17" s="22">
        <f>D11-D14</f>
        <v>0</v>
      </c>
    </row>
    <row r="18" spans="1:4" ht="15.75">
      <c r="A18" s="19" t="s">
        <v>23</v>
      </c>
      <c r="B18" s="20" t="s">
        <v>24</v>
      </c>
      <c r="C18" s="27"/>
      <c r="D18" s="28"/>
    </row>
    <row r="19" spans="1:4" ht="15.75">
      <c r="A19" s="19" t="s">
        <v>25</v>
      </c>
      <c r="B19" s="20" t="s">
        <v>26</v>
      </c>
      <c r="C19" s="28">
        <v>812.71</v>
      </c>
      <c r="D19" s="28">
        <v>1271.02</v>
      </c>
    </row>
    <row r="20" spans="1:4" ht="15.75">
      <c r="A20" s="19" t="s">
        <v>27</v>
      </c>
      <c r="B20" s="20" t="s">
        <v>28</v>
      </c>
      <c r="C20" s="21">
        <f>C17-C18-C19</f>
        <v>-812.71</v>
      </c>
      <c r="D20" s="22">
        <f>D17-D18-D19</f>
        <v>-1271.02</v>
      </c>
    </row>
    <row r="21" spans="1:4" ht="15.75">
      <c r="A21" s="19" t="s">
        <v>29</v>
      </c>
      <c r="B21" s="20" t="s">
        <v>30</v>
      </c>
      <c r="C21" s="21">
        <v>1531982.99</v>
      </c>
      <c r="D21" s="22">
        <f>D22+D23+D24</f>
        <v>1773001.1300000001</v>
      </c>
    </row>
    <row r="22" spans="1:4" ht="15">
      <c r="A22" s="23" t="s">
        <v>13</v>
      </c>
      <c r="B22" s="24" t="s">
        <v>31</v>
      </c>
      <c r="C22" s="25"/>
      <c r="D22" s="26"/>
    </row>
    <row r="23" spans="1:4" ht="15">
      <c r="A23" s="23" t="s">
        <v>15</v>
      </c>
      <c r="B23" s="24" t="s">
        <v>32</v>
      </c>
      <c r="C23" s="25"/>
      <c r="D23" s="26"/>
    </row>
    <row r="24" spans="1:4" ht="15">
      <c r="A24" s="23" t="s">
        <v>33</v>
      </c>
      <c r="B24" s="24" t="s">
        <v>34</v>
      </c>
      <c r="C24" s="29">
        <f>SUM(C25:C27)</f>
        <v>1531982.99</v>
      </c>
      <c r="D24" s="30">
        <f>SUM(D25:D27)</f>
        <v>1773001.1300000001</v>
      </c>
    </row>
    <row r="25" spans="1:4" ht="30">
      <c r="A25" s="23" t="s">
        <v>35</v>
      </c>
      <c r="B25" s="24" t="s">
        <v>36</v>
      </c>
      <c r="C25" s="26">
        <v>1323644.96</v>
      </c>
      <c r="D25" s="26">
        <f>1339278.08+88151.32+216620.61+102077.9-163164.22+143377.44</f>
        <v>1726341.1300000001</v>
      </c>
    </row>
    <row r="26" spans="1:4" ht="30">
      <c r="A26" s="23" t="s">
        <v>37</v>
      </c>
      <c r="B26" s="24" t="s">
        <v>38</v>
      </c>
      <c r="C26" s="25"/>
      <c r="D26" s="26"/>
    </row>
    <row r="27" spans="1:4" ht="15">
      <c r="A27" s="23" t="s">
        <v>39</v>
      </c>
      <c r="B27" s="24" t="s">
        <v>40</v>
      </c>
      <c r="C27" s="26">
        <v>208338.03</v>
      </c>
      <c r="D27" s="26">
        <f>+46660</f>
        <v>46660</v>
      </c>
    </row>
    <row r="28" spans="1:4" ht="15.75">
      <c r="A28" s="19" t="s">
        <v>41</v>
      </c>
      <c r="B28" s="20" t="s">
        <v>42</v>
      </c>
      <c r="C28" s="21">
        <f>SUM(C29:C31)</f>
        <v>1387938.66</v>
      </c>
      <c r="D28" s="22">
        <f>SUM(D29:D31)</f>
        <v>1622048.77</v>
      </c>
    </row>
    <row r="29" spans="1:4" ht="30.75">
      <c r="A29" s="23" t="s">
        <v>13</v>
      </c>
      <c r="B29" s="24" t="s">
        <v>43</v>
      </c>
      <c r="C29" s="27"/>
      <c r="D29" s="28"/>
    </row>
    <row r="30" spans="1:4" ht="15.75">
      <c r="A30" s="23" t="s">
        <v>15</v>
      </c>
      <c r="B30" s="24" t="s">
        <v>44</v>
      </c>
      <c r="C30" s="27"/>
      <c r="D30" s="28"/>
    </row>
    <row r="31" spans="1:4" ht="15.75">
      <c r="A31" s="23" t="s">
        <v>33</v>
      </c>
      <c r="B31" s="24" t="s">
        <v>45</v>
      </c>
      <c r="C31" s="21">
        <f>SUM(C32:C34)</f>
        <v>1387938.66</v>
      </c>
      <c r="D31" s="22">
        <f>SUM(D32:D34)</f>
        <v>1622048.77</v>
      </c>
    </row>
    <row r="32" spans="1:4" ht="30.75">
      <c r="A32" s="15">
        <v>1</v>
      </c>
      <c r="B32" s="24" t="s">
        <v>46</v>
      </c>
      <c r="C32" s="28">
        <v>1387938.66</v>
      </c>
      <c r="D32" s="28">
        <f>3100+1618948.77</f>
        <v>1622048.77</v>
      </c>
    </row>
    <row r="33" spans="1:4" ht="30.75">
      <c r="A33" s="15">
        <v>2</v>
      </c>
      <c r="B33" s="24" t="s">
        <v>47</v>
      </c>
      <c r="C33" s="27"/>
      <c r="D33" s="28"/>
    </row>
    <row r="34" spans="1:4" ht="15.75">
      <c r="A34" s="15" t="s">
        <v>39</v>
      </c>
      <c r="B34" s="24" t="s">
        <v>48</v>
      </c>
      <c r="C34" s="27"/>
      <c r="D34" s="28"/>
    </row>
    <row r="35" spans="1:4" ht="31.5">
      <c r="A35" s="19" t="s">
        <v>49</v>
      </c>
      <c r="B35" s="20" t="s">
        <v>50</v>
      </c>
      <c r="C35" s="21">
        <f>C20+C21-C28</f>
        <v>143231.6200000001</v>
      </c>
      <c r="D35" s="22">
        <f>D20+D21-D28</f>
        <v>149681.34000000008</v>
      </c>
    </row>
    <row r="36" spans="1:4" ht="15.75">
      <c r="A36" s="19" t="s">
        <v>51</v>
      </c>
      <c r="B36" s="20" t="s">
        <v>52</v>
      </c>
      <c r="C36" s="21">
        <f>SUM(C37:C41)</f>
        <v>160.1</v>
      </c>
      <c r="D36" s="22">
        <f>SUM(D37:D41)</f>
        <v>82.77000000000001</v>
      </c>
    </row>
    <row r="37" spans="1:4" ht="30">
      <c r="A37" s="23" t="s">
        <v>13</v>
      </c>
      <c r="B37" s="24" t="s">
        <v>53</v>
      </c>
      <c r="C37" s="25"/>
      <c r="D37" s="26"/>
    </row>
    <row r="38" spans="1:4" ht="15">
      <c r="A38" s="23" t="s">
        <v>15</v>
      </c>
      <c r="B38" s="24" t="s">
        <v>54</v>
      </c>
      <c r="C38" s="26">
        <v>160.1</v>
      </c>
      <c r="D38" s="26">
        <v>82.62</v>
      </c>
    </row>
    <row r="39" spans="1:4" ht="15">
      <c r="A39" s="15" t="s">
        <v>33</v>
      </c>
      <c r="B39" s="24" t="s">
        <v>55</v>
      </c>
      <c r="C39" s="25"/>
      <c r="D39" s="31"/>
    </row>
    <row r="40" spans="1:4" ht="15">
      <c r="A40" s="15" t="s">
        <v>56</v>
      </c>
      <c r="B40" s="24" t="s">
        <v>57</v>
      </c>
      <c r="C40" s="25"/>
      <c r="D40" s="31"/>
    </row>
    <row r="41" spans="1:4" ht="15">
      <c r="A41" s="15" t="s">
        <v>58</v>
      </c>
      <c r="B41" s="24" t="s">
        <v>59</v>
      </c>
      <c r="C41" s="25"/>
      <c r="D41" s="31">
        <v>0.15</v>
      </c>
    </row>
    <row r="42" spans="1:4" ht="15.75">
      <c r="A42" s="32" t="s">
        <v>60</v>
      </c>
      <c r="B42" s="20" t="s">
        <v>61</v>
      </c>
      <c r="C42" s="21">
        <f>SUM(C43:C46)</f>
        <v>4.28</v>
      </c>
      <c r="D42" s="21">
        <f>SUM(D43:D46)</f>
        <v>16.73</v>
      </c>
    </row>
    <row r="43" spans="1:4" ht="15">
      <c r="A43" s="15" t="s">
        <v>13</v>
      </c>
      <c r="B43" s="24" t="s">
        <v>62</v>
      </c>
      <c r="C43" s="31">
        <v>4.28</v>
      </c>
      <c r="D43" s="31">
        <v>16.71</v>
      </c>
    </row>
    <row r="44" spans="1:4" ht="15">
      <c r="A44" s="15" t="s">
        <v>15</v>
      </c>
      <c r="B44" s="24" t="s">
        <v>63</v>
      </c>
      <c r="C44" s="25"/>
      <c r="D44" s="31"/>
    </row>
    <row r="45" spans="1:4" ht="15">
      <c r="A45" s="15" t="s">
        <v>33</v>
      </c>
      <c r="B45" s="24" t="s">
        <v>57</v>
      </c>
      <c r="C45" s="25"/>
      <c r="D45" s="31"/>
    </row>
    <row r="46" spans="1:4" ht="15">
      <c r="A46" s="15" t="s">
        <v>56</v>
      </c>
      <c r="B46" s="24" t="s">
        <v>59</v>
      </c>
      <c r="C46" s="25"/>
      <c r="D46" s="31">
        <v>0.02</v>
      </c>
    </row>
    <row r="47" spans="1:4" ht="31.5">
      <c r="A47" s="32" t="s">
        <v>64</v>
      </c>
      <c r="B47" s="20" t="s">
        <v>65</v>
      </c>
      <c r="C47" s="21">
        <f>C35+C36-C42</f>
        <v>143387.44000000012</v>
      </c>
      <c r="D47" s="22">
        <f>D35+D36-D42</f>
        <v>149747.38000000006</v>
      </c>
    </row>
    <row r="48" spans="1:4" ht="15.75">
      <c r="A48" s="32" t="s">
        <v>66</v>
      </c>
      <c r="B48" s="20" t="s">
        <v>67</v>
      </c>
      <c r="C48" s="21">
        <f>C49-C50</f>
        <v>0</v>
      </c>
      <c r="D48" s="22">
        <f>D49-D50</f>
        <v>0</v>
      </c>
    </row>
    <row r="49" spans="1:4" ht="15">
      <c r="A49" s="15" t="s">
        <v>49</v>
      </c>
      <c r="B49" s="24" t="s">
        <v>68</v>
      </c>
      <c r="C49" s="25"/>
      <c r="D49" s="31"/>
    </row>
    <row r="50" spans="1:4" ht="15">
      <c r="A50" s="15" t="s">
        <v>69</v>
      </c>
      <c r="B50" s="24" t="s">
        <v>70</v>
      </c>
      <c r="C50" s="25"/>
      <c r="D50" s="31"/>
    </row>
    <row r="51" spans="1:4" ht="15.75">
      <c r="A51" s="32" t="s">
        <v>71</v>
      </c>
      <c r="B51" s="20" t="s">
        <v>72</v>
      </c>
      <c r="C51" s="21">
        <f>C47+C48</f>
        <v>143387.44000000012</v>
      </c>
      <c r="D51" s="22">
        <f>D47+D48</f>
        <v>149747.38000000006</v>
      </c>
    </row>
    <row r="52" spans="1:4" ht="15.75">
      <c r="A52" s="32" t="s">
        <v>73</v>
      </c>
      <c r="B52" s="20" t="s">
        <v>74</v>
      </c>
      <c r="C52" s="27">
        <v>10</v>
      </c>
      <c r="D52" s="33">
        <v>6</v>
      </c>
    </row>
    <row r="53" spans="1:4" ht="31.5">
      <c r="A53" s="32" t="s">
        <v>75</v>
      </c>
      <c r="B53" s="20" t="s">
        <v>76</v>
      </c>
      <c r="C53" s="27"/>
      <c r="D53" s="33"/>
    </row>
    <row r="54" spans="1:4" ht="15.75">
      <c r="A54" s="34" t="s">
        <v>77</v>
      </c>
      <c r="B54" s="35" t="s">
        <v>78</v>
      </c>
      <c r="C54" s="36">
        <f>C51-C52-C53</f>
        <v>143377.44000000012</v>
      </c>
      <c r="D54" s="37">
        <f>D51-D52-D53</f>
        <v>149741.38000000006</v>
      </c>
    </row>
    <row r="55" spans="1:4" ht="15.75">
      <c r="A55" s="38"/>
      <c r="B55" s="39"/>
      <c r="C55" s="40"/>
      <c r="D55" s="40"/>
    </row>
    <row r="56" spans="1:4" ht="15.75">
      <c r="A56" s="38"/>
      <c r="B56" s="39"/>
      <c r="C56" s="40"/>
      <c r="D56" s="40"/>
    </row>
    <row r="57" spans="1:4" ht="15">
      <c r="A57" s="7"/>
      <c r="B57" s="6"/>
      <c r="C57" s="47"/>
      <c r="D57" s="47"/>
    </row>
    <row r="58" spans="1:4" ht="15">
      <c r="A58" s="41" t="s">
        <v>79</v>
      </c>
      <c r="B58" s="6"/>
      <c r="C58" s="9" t="s">
        <v>80</v>
      </c>
      <c r="D58" s="42"/>
    </row>
    <row r="59" spans="2:3" ht="12.75">
      <c r="B59" s="5" t="s">
        <v>81</v>
      </c>
      <c r="C59" s="43" t="s">
        <v>82</v>
      </c>
    </row>
    <row r="60" ht="12.75">
      <c r="C60" s="43" t="s">
        <v>83</v>
      </c>
    </row>
    <row r="61" spans="2:3" ht="12.75">
      <c r="B61" s="5" t="s">
        <v>84</v>
      </c>
      <c r="C61" s="43" t="s">
        <v>85</v>
      </c>
    </row>
    <row r="62" ht="12.75">
      <c r="C62" s="43" t="s">
        <v>86</v>
      </c>
    </row>
    <row r="63" spans="2:3" ht="12.75">
      <c r="B63" s="2" t="s">
        <v>87</v>
      </c>
      <c r="C63" s="43" t="s">
        <v>88</v>
      </c>
    </row>
    <row r="64" ht="12.75">
      <c r="C64" s="43" t="s">
        <v>89</v>
      </c>
    </row>
    <row r="65" ht="12.75">
      <c r="C65" s="43" t="s">
        <v>90</v>
      </c>
    </row>
  </sheetData>
  <sheetProtection selectLockedCells="1" selectUnlockedCells="1"/>
  <mergeCells count="4">
    <mergeCell ref="A6:D6"/>
    <mergeCell ref="A8:A9"/>
    <mergeCell ref="B8:B9"/>
    <mergeCell ref="C57:D57"/>
  </mergeCells>
  <printOptions horizontalCentered="1" verticalCentered="1"/>
  <pageMargins left="0.7875" right="0.7875" top="0.44027777777777777" bottom="0.3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 Kardasz</dc:creator>
  <cp:keywords/>
  <dc:description/>
  <cp:lastModifiedBy>JoannaS</cp:lastModifiedBy>
  <dcterms:created xsi:type="dcterms:W3CDTF">2018-10-23T15:49:04Z</dcterms:created>
  <dcterms:modified xsi:type="dcterms:W3CDTF">2018-10-23T15:49:04Z</dcterms:modified>
  <cp:category/>
  <cp:version/>
  <cp:contentType/>
  <cp:contentStatus/>
</cp:coreProperties>
</file>